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oots/Documents/Volandis/Project DIA-vragenlijst/Diagnostische regel werkstress, SKB/"/>
    </mc:Choice>
  </mc:AlternateContent>
  <xr:revisionPtr revIDLastSave="0" documentId="8_{CC28DD98-94F9-B64B-BF61-A5024C78CD32}" xr6:coauthVersionLast="34" xr6:coauthVersionMax="34" xr10:uidLastSave="{00000000-0000-0000-0000-000000000000}"/>
  <bookViews>
    <workbookView xWindow="4200" yWindow="460" windowWidth="14400" windowHeight="13160" xr2:uid="{00000000-000D-0000-FFFF-FFFF00000000}"/>
  </bookViews>
  <sheets>
    <sheet name="Tool" sheetId="1" r:id="rId1"/>
    <sheet name="Achtergrond Tool" sheetId="2" r:id="rId2"/>
    <sheet name="Beslisschema gesprek ba" sheetId="3" r:id="rId3"/>
    <sheet name="Verdiepende vragen ba" sheetId="4" r:id="rId4"/>
  </sheets>
  <definedNames>
    <definedName name="_xlnm.Print_Area" localSheetId="0">Tool!$A$1:$M$62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L31" i="1"/>
  <c r="I31" i="1" s="1"/>
  <c r="L6" i="1"/>
  <c r="I6" i="1" s="1"/>
  <c r="L21" i="1"/>
  <c r="M21" i="1" s="1"/>
  <c r="I21" i="1"/>
  <c r="L44" i="1"/>
  <c r="M44" i="1" s="1"/>
  <c r="L9" i="1"/>
  <c r="M9" i="1"/>
  <c r="L10" i="1"/>
  <c r="I10" i="1" s="1"/>
  <c r="L11" i="1"/>
  <c r="M11" i="1"/>
  <c r="L12" i="1"/>
  <c r="I12" i="1"/>
  <c r="L13" i="1"/>
  <c r="M13" i="1"/>
  <c r="L14" i="1"/>
  <c r="M14" i="1" s="1"/>
  <c r="L15" i="1"/>
  <c r="M15" i="1"/>
  <c r="L16" i="1"/>
  <c r="I16" i="1"/>
  <c r="L17" i="1"/>
  <c r="I17" i="1"/>
  <c r="L18" i="1"/>
  <c r="I18" i="1" s="1"/>
  <c r="L24" i="1"/>
  <c r="I24" i="1" s="1"/>
  <c r="M24" i="1"/>
  <c r="L25" i="1"/>
  <c r="I25" i="1"/>
  <c r="L28" i="1"/>
  <c r="M28" i="1"/>
  <c r="M31" i="1"/>
  <c r="L34" i="1"/>
  <c r="M34" i="1"/>
  <c r="I34" i="1"/>
  <c r="L35" i="1"/>
  <c r="I35" i="1"/>
  <c r="M35" i="1"/>
  <c r="L36" i="1"/>
  <c r="M36" i="1" s="1"/>
  <c r="I36" i="1"/>
  <c r="L37" i="1"/>
  <c r="M37" i="1"/>
  <c r="L38" i="1"/>
  <c r="M38" i="1" s="1"/>
  <c r="L41" i="1"/>
  <c r="I41" i="1"/>
  <c r="L42" i="1"/>
  <c r="I42" i="1"/>
  <c r="L43" i="1"/>
  <c r="M43" i="1"/>
  <c r="K10" i="1"/>
  <c r="K11" i="1"/>
  <c r="K12" i="1"/>
  <c r="K13" i="1"/>
  <c r="K14" i="1"/>
  <c r="K15" i="1"/>
  <c r="K17" i="1"/>
  <c r="K9" i="1"/>
  <c r="K16" i="1"/>
  <c r="K18" i="1"/>
  <c r="K24" i="1"/>
  <c r="K28" i="1"/>
  <c r="K31" i="1"/>
  <c r="K21" i="1"/>
  <c r="K6" i="1"/>
  <c r="K34" i="1"/>
  <c r="K35" i="1"/>
  <c r="K36" i="1"/>
  <c r="K37" i="1"/>
  <c r="K38" i="1"/>
  <c r="K41" i="1"/>
  <c r="K44" i="1"/>
  <c r="K42" i="1"/>
  <c r="K43" i="1"/>
  <c r="I43" i="1"/>
  <c r="I15" i="1"/>
  <c r="M41" i="1"/>
  <c r="M42" i="1"/>
  <c r="I38" i="1"/>
  <c r="I37" i="1"/>
  <c r="I28" i="1"/>
  <c r="M25" i="1"/>
  <c r="M17" i="1"/>
  <c r="I13" i="1"/>
  <c r="M16" i="1"/>
  <c r="I11" i="1"/>
  <c r="M12" i="1"/>
  <c r="I9" i="1"/>
  <c r="I14" i="1" l="1"/>
  <c r="M18" i="1"/>
  <c r="M10" i="1"/>
  <c r="M6" i="1"/>
  <c r="I44" i="1"/>
  <c r="M45" i="1" l="1"/>
  <c r="M46" i="1" l="1"/>
  <c r="I54" i="1"/>
  <c r="K54" i="1" s="1"/>
  <c r="I61" i="1" l="1"/>
  <c r="K59" i="1"/>
  <c r="I48" i="1"/>
  <c r="K48" i="1" s="1"/>
  <c r="I59" i="1"/>
  <c r="I53" i="1"/>
  <c r="K53" i="1" s="1"/>
  <c r="K61" i="1" s="1"/>
  <c r="I51" i="1"/>
  <c r="K51" i="1" s="1"/>
  <c r="I50" i="1"/>
  <c r="K50" i="1" s="1"/>
  <c r="I56" i="1"/>
  <c r="K56" i="1" s="1"/>
  <c r="I49" i="1"/>
  <c r="K49" i="1" s="1"/>
  <c r="I55" i="1"/>
  <c r="K55" i="1" s="1"/>
  <c r="K62" i="1"/>
</calcChain>
</file>

<file path=xl/sharedStrings.xml><?xml version="1.0" encoding="utf-8"?>
<sst xmlns="http://schemas.openxmlformats.org/spreadsheetml/2006/main" count="108" uniqueCount="96">
  <si>
    <t>ja</t>
  </si>
  <si>
    <t>nee</t>
  </si>
  <si>
    <t>altijd</t>
  </si>
  <si>
    <t>regelmatig</t>
  </si>
  <si>
    <t>soms</t>
  </si>
  <si>
    <t>zelden</t>
  </si>
  <si>
    <t>nooit</t>
  </si>
  <si>
    <t>zeer goed</t>
  </si>
  <si>
    <t>goed</t>
  </si>
  <si>
    <t>matig</t>
  </si>
  <si>
    <t>slecht</t>
  </si>
  <si>
    <t>zeer slecht</t>
  </si>
  <si>
    <t>Vermoeidheid</t>
  </si>
  <si>
    <t>Vitaliteit</t>
  </si>
  <si>
    <t>Algemene stressklachten</t>
  </si>
  <si>
    <t>Werktaken</t>
  </si>
  <si>
    <t>Invloed</t>
  </si>
  <si>
    <t>Werkomgeving</t>
  </si>
  <si>
    <t>pagina 2</t>
  </si>
  <si>
    <t>Bent u vaak moe?</t>
  </si>
  <si>
    <t>Heeft u voortdurend het gevoel dat u er niet tegenop kunt?</t>
  </si>
  <si>
    <t xml:space="preserve">Bent u vaak prikkelbaar? </t>
  </si>
  <si>
    <t xml:space="preserve">Bent u opgewonden of gejaagd? </t>
  </si>
  <si>
    <t xml:space="preserve">Heeft u vaak last van stress? </t>
  </si>
  <si>
    <t xml:space="preserve">Heeft u regelmatig moeite om u te concentreren? </t>
  </si>
  <si>
    <t>Heeft u zich de afgelopen tijd vaak somber en neerslachtig gevoeld?</t>
  </si>
  <si>
    <t>Na het avondeten voel ik me meestal nog vrij fit.</t>
  </si>
  <si>
    <t>Vindt u het vaak moeilijk om u te ontspannen aan het einde van een werkdag?</t>
  </si>
  <si>
    <t>Bent u vaak "op" aan het eind van een werkdag?</t>
  </si>
  <si>
    <t>Hoe beoordeelt u uw werkvermogen op dit moment als u kijkt naar de geestelijke (psychische) eisen die het werk aan u stelt</t>
  </si>
  <si>
    <t>Heeft u de laatste tijd vertrouwen in de toekomst?</t>
  </si>
  <si>
    <t>Heeft u de laatste tijd plezier in uw gewone dagelijkse bezigheden?</t>
  </si>
  <si>
    <t>Bent u de laatste tijd actief en fit?</t>
  </si>
  <si>
    <t>pagina 4</t>
  </si>
  <si>
    <t>pagina 5</t>
  </si>
  <si>
    <t>Is uw werk geestelijk erg inspannend?</t>
  </si>
  <si>
    <t>Werkt u geregeld onder tijdsdruk?</t>
  </si>
  <si>
    <t>Heeft u te veel werk te doen?</t>
  </si>
  <si>
    <t>Hoeveel uur werkt u gemiddeld per week (inclusief overwerk)?</t>
  </si>
  <si>
    <t>pagina 6</t>
  </si>
  <si>
    <t>pagina 1</t>
  </si>
  <si>
    <t>pagina 7</t>
  </si>
  <si>
    <t>Is het werk doorgaans goed georganiseerd?</t>
  </si>
  <si>
    <t>Wordt u door de dagelijkse leiding voldoende ondersteund in uw werk?</t>
  </si>
  <si>
    <t>Krijgt u voldoende informatie en uitleg over de opdrachten die u moet uitvoeren?</t>
  </si>
  <si>
    <t>Kunt u voldoende overleggen over uw werk?</t>
  </si>
  <si>
    <t>Kunt u zelf beslissen hoe u uw werk uitvoert?</t>
  </si>
  <si>
    <t>Heeft u invloed op het werktempo?</t>
  </si>
  <si>
    <t>Aantal psychische aandoeningen vastgesteld en/of behandeld (0 t/m 3)</t>
  </si>
  <si>
    <t>Uitkomst van de regel</t>
  </si>
  <si>
    <t>1= psychische aandoening en (sterk) verhoogd risico op stress</t>
  </si>
  <si>
    <t>totaal</t>
  </si>
  <si>
    <t>interventies</t>
  </si>
  <si>
    <t>Preventie / curatie / doorverwijzen</t>
  </si>
  <si>
    <t>Preventie</t>
  </si>
  <si>
    <t>Geen interventie</t>
  </si>
  <si>
    <t>uitkomst</t>
  </si>
  <si>
    <t>4. Psychische aandoening</t>
  </si>
  <si>
    <t>verhoogd</t>
  </si>
  <si>
    <t>sterk verhoogd</t>
  </si>
  <si>
    <t>combinatie stress+werkdruk (0 t/m 3)</t>
  </si>
  <si>
    <t>tenzij werknemer voldoende baat heeft bij lopende behandeling van psychische aandoeningen wat betreft (werk)stress</t>
  </si>
  <si>
    <t>1. Werkdruk</t>
  </si>
  <si>
    <t>2. Stress</t>
  </si>
  <si>
    <t>3. Indicatie voor interventie</t>
  </si>
  <si>
    <t>laag</t>
  </si>
  <si>
    <t>Preventie / curatie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</si>
  <si>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</si>
  <si>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</si>
  <si>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</si>
  <si>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</si>
  <si>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</si>
  <si>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</si>
  <si>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</si>
  <si>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</si>
  <si>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</si>
  <si>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</t>
  </si>
  <si>
    <t>A33</t>
  </si>
  <si>
    <t>A34</t>
  </si>
  <si>
    <t>A35</t>
  </si>
  <si>
    <t>A39</t>
  </si>
  <si>
    <t>A31e</t>
  </si>
  <si>
    <t>P4</t>
  </si>
  <si>
    <t>B11</t>
  </si>
  <si>
    <t>B12</t>
  </si>
  <si>
    <t>B13</t>
  </si>
  <si>
    <t>B14</t>
  </si>
  <si>
    <t>B15</t>
  </si>
  <si>
    <t>B33</t>
  </si>
  <si>
    <t>B34</t>
  </si>
  <si>
    <t>B35</t>
  </si>
  <si>
    <t>B38</t>
  </si>
  <si>
    <t>Excel-Tool Diagnostische Regel Werkdruk/stress in de Bouw</t>
  </si>
  <si>
    <t xml:space="preserve">zet een kruisje (x of X) in het vakje van het gegeven antwoord </t>
  </si>
  <si>
    <t>Naam cliënt</t>
  </si>
  <si>
    <t>Invulveld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</si>
</sst>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2"/>
      <name val="Arial"/>
    </font>
    <font>
      <sz val="12"/>
      <name val="Calibri"/>
      <family val="2"/>
    </font>
    <font>
      <sz val="8"/>
      <name val="Arial"/>
    </font>
    <font>
      <b/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Arial"/>
    </font>
    <font>
      <sz val="14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b/>
      <sz val="10"/>
      <name val="Arial"/>
    </font>
    <font>
      <b/>
      <sz val="10"/>
      <color indexed="9"/>
      <name val="Arial"/>
      <family val="2"/>
    </font>
    <font>
      <i/>
      <sz val="12"/>
      <name val="Calibri"/>
      <family val="2"/>
    </font>
    <font>
      <b/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9" fillId="0" borderId="0" xfId="0" applyFont="1" applyBorder="1"/>
    <xf numFmtId="0" fontId="0" fillId="0" borderId="2" xfId="0" applyBorder="1"/>
    <xf numFmtId="0" fontId="0" fillId="0" borderId="3" xfId="0" applyBorder="1"/>
    <xf numFmtId="0" fontId="8" fillId="0" borderId="0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7" fillId="0" borderId="0" xfId="0" applyFont="1" applyBorder="1"/>
    <xf numFmtId="0" fontId="11" fillId="0" borderId="0" xfId="0" applyFont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quotePrefix="1" applyFont="1" applyBorder="1"/>
    <xf numFmtId="0" fontId="7" fillId="0" borderId="0" xfId="0" applyFont="1" applyBorder="1" applyAlignment="1">
      <alignment wrapText="1"/>
    </xf>
    <xf numFmtId="0" fontId="7" fillId="0" borderId="4" xfId="0" applyFont="1" applyBorder="1"/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7" fillId="0" borderId="0" xfId="0" quotePrefix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8" fillId="0" borderId="8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center"/>
    </xf>
    <xf numFmtId="0" fontId="16" fillId="0" borderId="0" xfId="0" applyFont="1"/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6" fillId="0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6" borderId="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5" fillId="6" borderId="1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/>
      <protection locked="0"/>
    </xf>
    <xf numFmtId="17" fontId="3" fillId="0" borderId="0" xfId="0" applyNumberFormat="1" applyFont="1" applyAlignment="1">
      <alignment horizontal="left" wrapText="1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27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47</xdr:row>
      <xdr:rowOff>38100</xdr:rowOff>
    </xdr:to>
    <xdr:pic>
      <xdr:nvPicPr>
        <xdr:cNvPr id="2073" name="Afbeelding 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57725" cy="764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390525</xdr:colOff>
      <xdr:row>94</xdr:row>
      <xdr:rowOff>142875</xdr:rowOff>
    </xdr:to>
    <xdr:pic>
      <xdr:nvPicPr>
        <xdr:cNvPr id="2074" name="Afbeelding 2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4657725" cy="759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7</xdr:col>
      <xdr:colOff>342900</xdr:colOff>
      <xdr:row>106</xdr:row>
      <xdr:rowOff>28575</xdr:rowOff>
    </xdr:to>
    <xdr:pic>
      <xdr:nvPicPr>
        <xdr:cNvPr id="2075" name="Afbeelding 3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0"/>
          <a:ext cx="46101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390525</xdr:colOff>
      <xdr:row>49</xdr:row>
      <xdr:rowOff>142875</xdr:rowOff>
    </xdr:to>
    <xdr:pic>
      <xdr:nvPicPr>
        <xdr:cNvPr id="3080" name="Afbeelding 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657725" cy="791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228600</xdr:colOff>
      <xdr:row>47</xdr:row>
      <xdr:rowOff>142875</xdr:rowOff>
    </xdr:to>
    <xdr:pic>
      <xdr:nvPicPr>
        <xdr:cNvPr id="4103" name="Afbeelding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495800" cy="759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2"/>
  <sheetViews>
    <sheetView tabSelected="1" topLeftCell="C1" zoomScaleSheetLayoutView="100" workbookViewId="0">
      <selection activeCell="D9" sqref="D9"/>
    </sheetView>
  </sheetViews>
  <sheetFormatPr baseColWidth="10" defaultColWidth="8.83203125" defaultRowHeight="21.75" customHeight="1" outlineLevelCol="1" x14ac:dyDescent="0.15"/>
  <cols>
    <col min="1" max="1" width="13" style="4" customWidth="1"/>
    <col min="2" max="2" width="93.6640625" style="3" customWidth="1"/>
    <col min="4" max="8" width="13.6640625" customWidth="1"/>
    <col min="9" max="9" width="40.6640625" style="3" customWidth="1"/>
    <col min="10" max="10" width="10.5" hidden="1" customWidth="1" outlineLevel="1"/>
    <col min="11" max="11" width="17.5" style="4" hidden="1" customWidth="1" outlineLevel="1"/>
    <col min="12" max="12" width="45.1640625" style="5" hidden="1" customWidth="1" outlineLevel="1"/>
    <col min="13" max="13" width="38.5" hidden="1" customWidth="1" outlineLevel="1"/>
    <col min="14" max="14" width="9.1640625" hidden="1" customWidth="1" outlineLevel="1"/>
    <col min="15" max="15" width="9.1640625" customWidth="1" collapsed="1"/>
  </cols>
  <sheetData>
    <row r="1" spans="1:14" ht="50" customHeight="1" x14ac:dyDescent="0.3">
      <c r="B1" s="67" t="s">
        <v>92</v>
      </c>
      <c r="D1" s="57" t="s">
        <v>93</v>
      </c>
      <c r="I1" s="28"/>
      <c r="M1" s="7"/>
    </row>
    <row r="2" spans="1:14" ht="24" x14ac:dyDescent="0.3">
      <c r="B2" s="67"/>
      <c r="D2" s="57"/>
      <c r="I2" s="28"/>
      <c r="M2" s="7"/>
    </row>
    <row r="3" spans="1:14" ht="21" x14ac:dyDescent="0.25">
      <c r="B3" s="2" t="s">
        <v>94</v>
      </c>
      <c r="D3" s="76" t="s">
        <v>95</v>
      </c>
      <c r="E3" s="77"/>
      <c r="F3" s="77"/>
      <c r="G3" s="77"/>
      <c r="H3" s="78"/>
      <c r="I3" s="28"/>
      <c r="M3" s="7"/>
    </row>
    <row r="4" spans="1:14" ht="21.75" customHeight="1" x14ac:dyDescent="0.25">
      <c r="B4" s="75"/>
      <c r="I4" s="28"/>
      <c r="M4" s="7"/>
    </row>
    <row r="5" spans="1:14" ht="21.75" customHeight="1" x14ac:dyDescent="0.2">
      <c r="A5" s="22" t="s">
        <v>40</v>
      </c>
      <c r="B5" s="2"/>
      <c r="D5" s="72"/>
      <c r="E5" s="72"/>
      <c r="F5" s="70"/>
      <c r="G5" s="70"/>
      <c r="H5" s="70"/>
      <c r="I5" s="2"/>
      <c r="J5" s="18"/>
      <c r="K5" s="16"/>
      <c r="L5" s="21"/>
      <c r="M5" s="7"/>
      <c r="N5" s="11"/>
    </row>
    <row r="6" spans="1:14" ht="21.75" customHeight="1" x14ac:dyDescent="0.25">
      <c r="A6" s="2" t="s">
        <v>82</v>
      </c>
      <c r="B6" s="2" t="s">
        <v>38</v>
      </c>
      <c r="D6" s="69"/>
      <c r="E6" s="70"/>
      <c r="F6" s="70"/>
      <c r="G6" s="70"/>
      <c r="H6" s="70"/>
      <c r="I6" s="26" t="str">
        <f>IF(L6="leeg","geen antwoord ingegeven","")</f>
        <v>geen antwoord ingegeven</v>
      </c>
      <c r="J6" s="18"/>
      <c r="K6" s="16">
        <f>IF(D6&gt;40,1,0)</f>
        <v>0</v>
      </c>
      <c r="L6" s="29" t="str">
        <f>IF(D6="","leeg",1)</f>
        <v>leeg</v>
      </c>
      <c r="M6" s="33">
        <f>IF(L6=1, 1, 0)</f>
        <v>0</v>
      </c>
      <c r="N6" s="11"/>
    </row>
    <row r="7" spans="1:14" ht="21.75" customHeight="1" x14ac:dyDescent="0.2">
      <c r="B7" s="2"/>
      <c r="D7" s="70"/>
      <c r="E7" s="70"/>
      <c r="F7" s="70"/>
      <c r="G7" s="70"/>
      <c r="H7" s="70"/>
      <c r="I7" s="2"/>
      <c r="J7" s="18"/>
      <c r="K7" s="16"/>
      <c r="L7" s="21"/>
      <c r="M7" s="7"/>
      <c r="N7" s="11"/>
    </row>
    <row r="8" spans="1:14" ht="21.75" customHeight="1" x14ac:dyDescent="0.2">
      <c r="A8" s="22" t="s">
        <v>18</v>
      </c>
      <c r="B8" s="1"/>
      <c r="D8" s="71" t="s">
        <v>1</v>
      </c>
      <c r="E8" s="71" t="s">
        <v>0</v>
      </c>
      <c r="F8" s="70"/>
      <c r="G8" s="70"/>
      <c r="H8" s="70"/>
      <c r="I8"/>
      <c r="J8" s="18"/>
      <c r="K8" s="15"/>
      <c r="L8" s="27"/>
      <c r="M8" s="7"/>
      <c r="N8" s="11"/>
    </row>
    <row r="9" spans="1:14" ht="21.75" customHeight="1" x14ac:dyDescent="0.25">
      <c r="A9" s="2" t="s">
        <v>76</v>
      </c>
      <c r="B9" s="2" t="s">
        <v>19</v>
      </c>
      <c r="D9" s="68"/>
      <c r="E9" s="68"/>
      <c r="F9" s="70"/>
      <c r="G9" s="70"/>
      <c r="H9" s="70"/>
      <c r="I9" s="26" t="str">
        <f t="shared" ref="I9:I18" si="0">IF(L9=0,"geen antwoord aangekruist", IF(L9&gt;1, "meer dan 1 antwoord aangekruist",""))</f>
        <v>geen antwoord aangekruist</v>
      </c>
      <c r="J9" s="18"/>
      <c r="K9" s="16">
        <f>IF(E9="X",1,0)</f>
        <v>0</v>
      </c>
      <c r="L9" s="29">
        <f>COUNTA(D9:E9)</f>
        <v>0</v>
      </c>
      <c r="M9" s="33">
        <f>IF(L9=1, 1, 0)</f>
        <v>0</v>
      </c>
      <c r="N9" s="11"/>
    </row>
    <row r="10" spans="1:14" ht="21.75" customHeight="1" x14ac:dyDescent="0.25">
      <c r="A10" s="2" t="s">
        <v>67</v>
      </c>
      <c r="B10" s="2" t="s">
        <v>20</v>
      </c>
      <c r="D10" s="68"/>
      <c r="E10" s="68"/>
      <c r="F10" s="70"/>
      <c r="G10" s="70"/>
      <c r="H10" s="70"/>
      <c r="I10" s="26" t="str">
        <f t="shared" si="0"/>
        <v>geen antwoord aangekruist</v>
      </c>
      <c r="J10" s="18"/>
      <c r="K10" s="16">
        <f>IF(E10="X",1,0)</f>
        <v>0</v>
      </c>
      <c r="L10" s="29">
        <f>COUNTA(D10:E10)</f>
        <v>0</v>
      </c>
      <c r="M10" s="33">
        <f t="shared" ref="M10:M18" si="1">IF(L10=1, 1, 0)</f>
        <v>0</v>
      </c>
      <c r="N10" s="11"/>
    </row>
    <row r="11" spans="1:14" ht="21.75" customHeight="1" x14ac:dyDescent="0.25">
      <c r="A11" s="2" t="s">
        <v>68</v>
      </c>
      <c r="B11" s="2" t="s">
        <v>21</v>
      </c>
      <c r="D11" s="68"/>
      <c r="E11" s="68"/>
      <c r="F11" s="70"/>
      <c r="G11" s="70"/>
      <c r="H11" s="70"/>
      <c r="I11" s="26" t="str">
        <f t="shared" si="0"/>
        <v>geen antwoord aangekruist</v>
      </c>
      <c r="J11" s="18"/>
      <c r="K11" s="16">
        <f t="shared" ref="K11:K17" si="2">IF(E11="X",1,0)</f>
        <v>0</v>
      </c>
      <c r="L11" s="29">
        <f t="shared" ref="L11:L18" si="3">COUNTA(D11:E11)</f>
        <v>0</v>
      </c>
      <c r="M11" s="33">
        <f t="shared" si="1"/>
        <v>0</v>
      </c>
      <c r="N11" s="11"/>
    </row>
    <row r="12" spans="1:14" ht="21.75" customHeight="1" x14ac:dyDescent="0.25">
      <c r="A12" s="2" t="s">
        <v>69</v>
      </c>
      <c r="B12" s="2" t="s">
        <v>22</v>
      </c>
      <c r="D12" s="68"/>
      <c r="E12" s="68"/>
      <c r="F12" s="70"/>
      <c r="G12" s="70"/>
      <c r="H12" s="70"/>
      <c r="I12" s="26" t="str">
        <f t="shared" si="0"/>
        <v>geen antwoord aangekruist</v>
      </c>
      <c r="J12" s="18"/>
      <c r="K12" s="16">
        <f t="shared" si="2"/>
        <v>0</v>
      </c>
      <c r="L12" s="29">
        <f t="shared" si="3"/>
        <v>0</v>
      </c>
      <c r="M12" s="33">
        <f t="shared" si="1"/>
        <v>0</v>
      </c>
      <c r="N12" s="11"/>
    </row>
    <row r="13" spans="1:14" ht="21.75" customHeight="1" x14ac:dyDescent="0.25">
      <c r="A13" s="2" t="s">
        <v>70</v>
      </c>
      <c r="B13" s="2" t="s">
        <v>23</v>
      </c>
      <c r="D13" s="68"/>
      <c r="E13" s="68"/>
      <c r="F13" s="70"/>
      <c r="G13" s="72"/>
      <c r="H13" s="70"/>
      <c r="I13" s="26" t="str">
        <f t="shared" si="0"/>
        <v>geen antwoord aangekruist</v>
      </c>
      <c r="J13" s="18"/>
      <c r="K13" s="16">
        <f t="shared" si="2"/>
        <v>0</v>
      </c>
      <c r="L13" s="29">
        <f t="shared" si="3"/>
        <v>0</v>
      </c>
      <c r="M13" s="33">
        <f t="shared" si="1"/>
        <v>0</v>
      </c>
      <c r="N13" s="11"/>
    </row>
    <row r="14" spans="1:14" ht="21.75" customHeight="1" x14ac:dyDescent="0.25">
      <c r="A14" s="2" t="s">
        <v>71</v>
      </c>
      <c r="B14" s="2" t="s">
        <v>24</v>
      </c>
      <c r="D14" s="68"/>
      <c r="E14" s="68"/>
      <c r="F14" s="70"/>
      <c r="G14" s="70"/>
      <c r="H14" s="70"/>
      <c r="I14" s="26" t="str">
        <f t="shared" si="0"/>
        <v>geen antwoord aangekruist</v>
      </c>
      <c r="J14" s="18"/>
      <c r="K14" s="16">
        <f t="shared" si="2"/>
        <v>0</v>
      </c>
      <c r="L14" s="29">
        <f t="shared" si="3"/>
        <v>0</v>
      </c>
      <c r="M14" s="33">
        <f t="shared" si="1"/>
        <v>0</v>
      </c>
      <c r="N14" s="11"/>
    </row>
    <row r="15" spans="1:14" ht="21.75" customHeight="1" x14ac:dyDescent="0.25">
      <c r="A15" s="2" t="s">
        <v>72</v>
      </c>
      <c r="B15" s="2" t="s">
        <v>25</v>
      </c>
      <c r="D15" s="68"/>
      <c r="E15" s="68"/>
      <c r="F15" s="70"/>
      <c r="G15" s="70"/>
      <c r="H15" s="70"/>
      <c r="I15" s="26" t="str">
        <f t="shared" si="0"/>
        <v>geen antwoord aangekruist</v>
      </c>
      <c r="J15" s="18"/>
      <c r="K15" s="16">
        <f t="shared" si="2"/>
        <v>0</v>
      </c>
      <c r="L15" s="29">
        <f t="shared" si="3"/>
        <v>0</v>
      </c>
      <c r="M15" s="33">
        <f t="shared" si="1"/>
        <v>0</v>
      </c>
      <c r="N15" s="11"/>
    </row>
    <row r="16" spans="1:14" ht="21.75" customHeight="1" x14ac:dyDescent="0.25">
      <c r="A16" s="2" t="s">
        <v>73</v>
      </c>
      <c r="B16" s="2" t="s">
        <v>26</v>
      </c>
      <c r="D16" s="68"/>
      <c r="E16" s="68"/>
      <c r="F16" s="70"/>
      <c r="G16" s="70"/>
      <c r="H16" s="70"/>
      <c r="I16" s="26" t="str">
        <f t="shared" si="0"/>
        <v>geen antwoord aangekruist</v>
      </c>
      <c r="J16" s="18"/>
      <c r="K16" s="16">
        <f>IF(D16="X",1,0)</f>
        <v>0</v>
      </c>
      <c r="L16" s="29">
        <f t="shared" si="3"/>
        <v>0</v>
      </c>
      <c r="M16" s="33">
        <f t="shared" si="1"/>
        <v>0</v>
      </c>
      <c r="N16" s="11"/>
    </row>
    <row r="17" spans="1:14" ht="21.75" customHeight="1" x14ac:dyDescent="0.25">
      <c r="A17" s="2" t="s">
        <v>74</v>
      </c>
      <c r="B17" s="2" t="s">
        <v>27</v>
      </c>
      <c r="D17" s="68"/>
      <c r="E17" s="68"/>
      <c r="F17" s="70"/>
      <c r="G17" s="70"/>
      <c r="H17" s="70"/>
      <c r="I17" s="26" t="str">
        <f t="shared" si="0"/>
        <v>geen antwoord aangekruist</v>
      </c>
      <c r="J17" s="18"/>
      <c r="K17" s="16">
        <f t="shared" si="2"/>
        <v>0</v>
      </c>
      <c r="L17" s="29">
        <f t="shared" si="3"/>
        <v>0</v>
      </c>
      <c r="M17" s="33">
        <f t="shared" si="1"/>
        <v>0</v>
      </c>
      <c r="N17" s="11"/>
    </row>
    <row r="18" spans="1:14" ht="21.75" customHeight="1" x14ac:dyDescent="0.25">
      <c r="A18" s="2" t="s">
        <v>75</v>
      </c>
      <c r="B18" s="2" t="s">
        <v>28</v>
      </c>
      <c r="D18" s="68"/>
      <c r="E18" s="68"/>
      <c r="F18" s="70"/>
      <c r="G18" s="70"/>
      <c r="H18" s="70"/>
      <c r="I18" s="26" t="str">
        <f t="shared" si="0"/>
        <v>geen antwoord aangekruist</v>
      </c>
      <c r="J18" s="18"/>
      <c r="K18" s="16">
        <f>IF(E18="X",1,0)</f>
        <v>0</v>
      </c>
      <c r="L18" s="29">
        <f t="shared" si="3"/>
        <v>0</v>
      </c>
      <c r="M18" s="33">
        <f t="shared" si="1"/>
        <v>0</v>
      </c>
      <c r="N18" s="11"/>
    </row>
    <row r="19" spans="1:14" ht="21.75" customHeight="1" x14ac:dyDescent="0.2">
      <c r="A19" s="2"/>
      <c r="B19" s="2"/>
      <c r="D19" s="72"/>
      <c r="E19" s="72"/>
      <c r="F19" s="70"/>
      <c r="G19" s="70"/>
      <c r="H19" s="70"/>
      <c r="I19" s="2"/>
      <c r="J19" s="18"/>
      <c r="K19" s="16"/>
      <c r="L19" s="21"/>
      <c r="M19" s="7"/>
      <c r="N19" s="11"/>
    </row>
    <row r="20" spans="1:14" ht="21.75" customHeight="1" x14ac:dyDescent="0.2">
      <c r="A20" s="22" t="s">
        <v>33</v>
      </c>
      <c r="B20" s="2"/>
      <c r="D20" s="72"/>
      <c r="E20" s="72"/>
      <c r="F20" s="70"/>
      <c r="G20" s="70"/>
      <c r="H20" s="70"/>
      <c r="I20" s="2"/>
      <c r="J20" s="18"/>
      <c r="K20" s="16"/>
      <c r="L20" s="21"/>
      <c r="M20" s="7"/>
      <c r="N20" s="11"/>
    </row>
    <row r="21" spans="1:14" ht="21.75" customHeight="1" x14ac:dyDescent="0.25">
      <c r="A21" s="2" t="s">
        <v>81</v>
      </c>
      <c r="B21" s="2" t="s">
        <v>48</v>
      </c>
      <c r="D21" s="69">
        <v>0</v>
      </c>
      <c r="E21" s="70"/>
      <c r="F21" s="70"/>
      <c r="G21" s="70"/>
      <c r="H21" s="70"/>
      <c r="I21" s="26" t="str">
        <f>IF(L21="leeg","geen antwoord ingegeven", IF(L21="ongeldig", "te veel aandoeningen ingegegeven",""))</f>
        <v/>
      </c>
      <c r="J21" s="18"/>
      <c r="K21" s="16">
        <f>IF(D21&gt;0,1,0)</f>
        <v>0</v>
      </c>
      <c r="L21" s="29">
        <f>IF(D21="","leeg",IF(D21&gt;3,"ongeldig",1))</f>
        <v>1</v>
      </c>
      <c r="M21" s="33">
        <f>IF(L21=1, 1, 0)</f>
        <v>1</v>
      </c>
      <c r="N21" s="11"/>
    </row>
    <row r="22" spans="1:14" ht="21.75" customHeight="1" x14ac:dyDescent="0.2">
      <c r="D22" s="72"/>
      <c r="E22" s="72"/>
      <c r="F22" s="70"/>
      <c r="G22" s="70"/>
      <c r="H22" s="70"/>
      <c r="J22" s="18"/>
      <c r="K22" s="16"/>
      <c r="L22" s="21"/>
      <c r="M22" s="7"/>
      <c r="N22" s="11"/>
    </row>
    <row r="23" spans="1:14" ht="21.75" customHeight="1" x14ac:dyDescent="0.2">
      <c r="B23" s="2"/>
      <c r="D23" s="73" t="s">
        <v>2</v>
      </c>
      <c r="E23" s="73" t="s">
        <v>3</v>
      </c>
      <c r="F23" s="73" t="s">
        <v>4</v>
      </c>
      <c r="G23" s="73" t="s">
        <v>5</v>
      </c>
      <c r="H23" s="71" t="s">
        <v>6</v>
      </c>
      <c r="I23" s="2"/>
      <c r="J23" s="18"/>
      <c r="K23" s="16"/>
      <c r="L23" s="21"/>
      <c r="M23" s="7"/>
      <c r="N23" s="11"/>
    </row>
    <row r="24" spans="1:14" ht="21.75" customHeight="1" x14ac:dyDescent="0.25">
      <c r="A24" s="2" t="s">
        <v>77</v>
      </c>
      <c r="B24" s="2" t="s">
        <v>32</v>
      </c>
      <c r="D24" s="68"/>
      <c r="E24" s="68"/>
      <c r="F24" s="68"/>
      <c r="G24" s="70"/>
      <c r="H24" s="68"/>
      <c r="I24" s="26" t="str">
        <f>IF(L24=0,"geen antwoord aangekruist", IF(L24&gt;1, "meer dan 1 antwoord aangekruist",""))</f>
        <v>geen antwoord aangekruist</v>
      </c>
      <c r="J24" s="18"/>
      <c r="K24" s="16">
        <f>IF(F24="X",1, IF(F25="X",1,IF(H24="X",1, 0)))</f>
        <v>0</v>
      </c>
      <c r="L24" s="29">
        <f>COUNTA(D24:H24)</f>
        <v>0</v>
      </c>
      <c r="M24" s="33">
        <f>IF(L24=1, 1, 0)</f>
        <v>0</v>
      </c>
      <c r="N24" s="11"/>
    </row>
    <row r="25" spans="1:14" ht="21.75" customHeight="1" x14ac:dyDescent="0.25">
      <c r="A25" s="2" t="s">
        <v>78</v>
      </c>
      <c r="B25" s="2" t="s">
        <v>31</v>
      </c>
      <c r="D25" s="68"/>
      <c r="E25" s="68"/>
      <c r="F25" s="68"/>
      <c r="G25" s="68"/>
      <c r="H25" s="68"/>
      <c r="I25" s="26" t="str">
        <f>IF(L25=0,"geen antwoord aangekruist", IF(L25&gt;1, "meer dan 1 antwoord aangekruist",""))</f>
        <v>geen antwoord aangekruist</v>
      </c>
      <c r="J25" s="18"/>
      <c r="K25" s="16">
        <f>IF(F25="X",1, IF(F26="X",1,IF(H25="X",1, 0)))</f>
        <v>0</v>
      </c>
      <c r="L25" s="29">
        <f>COUNTA(D25:H25)</f>
        <v>0</v>
      </c>
      <c r="M25" s="33">
        <f>IF(L25=1, 1, 0)</f>
        <v>0</v>
      </c>
      <c r="N25" s="11"/>
    </row>
    <row r="26" spans="1:14" ht="21.75" customHeight="1" x14ac:dyDescent="0.2">
      <c r="A26" s="2"/>
      <c r="B26" s="2"/>
      <c r="D26" s="72"/>
      <c r="E26" s="72"/>
      <c r="F26" s="72"/>
      <c r="G26" s="72"/>
      <c r="H26" s="72"/>
      <c r="I26" s="2"/>
      <c r="J26" s="18"/>
      <c r="K26" s="16"/>
      <c r="L26" s="21"/>
      <c r="M26" s="7"/>
      <c r="N26" s="11"/>
    </row>
    <row r="27" spans="1:14" ht="21.75" customHeight="1" x14ac:dyDescent="0.2">
      <c r="A27" s="22" t="s">
        <v>34</v>
      </c>
      <c r="B27" s="2"/>
      <c r="D27" s="73" t="s">
        <v>2</v>
      </c>
      <c r="E27" s="73" t="s">
        <v>3</v>
      </c>
      <c r="F27" s="73" t="s">
        <v>4</v>
      </c>
      <c r="G27" s="73" t="s">
        <v>5</v>
      </c>
      <c r="H27" s="71" t="s">
        <v>6</v>
      </c>
      <c r="I27" s="2"/>
      <c r="J27" s="18"/>
      <c r="K27" s="16"/>
      <c r="L27" s="21"/>
      <c r="M27" s="7"/>
      <c r="N27" s="11"/>
    </row>
    <row r="28" spans="1:14" ht="21.75" customHeight="1" x14ac:dyDescent="0.25">
      <c r="A28" s="2" t="s">
        <v>79</v>
      </c>
      <c r="B28" s="2" t="s">
        <v>30</v>
      </c>
      <c r="D28" s="68"/>
      <c r="E28" s="68"/>
      <c r="F28" s="68"/>
      <c r="G28" s="68"/>
      <c r="H28" s="68"/>
      <c r="I28" s="26" t="str">
        <f>IF(L28=0,"geen antwoord aangekruist", IF(L28&gt;1, "meer dan 1 antwoord aangekruist",""))</f>
        <v>geen antwoord aangekruist</v>
      </c>
      <c r="J28" s="18"/>
      <c r="K28" s="16">
        <f>IF(F28="X",1, IF(G28="X",1,IF(H28="X",1, 0)))</f>
        <v>0</v>
      </c>
      <c r="L28" s="29">
        <f>COUNTA(D28:H28)</f>
        <v>0</v>
      </c>
      <c r="M28" s="33">
        <f>IF(L28=1, 1, 0)</f>
        <v>0</v>
      </c>
      <c r="N28" s="11"/>
    </row>
    <row r="29" spans="1:14" ht="21.75" customHeight="1" x14ac:dyDescent="0.2">
      <c r="A29" s="2"/>
      <c r="B29" s="2"/>
      <c r="D29" s="72"/>
      <c r="E29" s="72"/>
      <c r="F29" s="72"/>
      <c r="G29" s="72"/>
      <c r="H29" s="72"/>
      <c r="I29" s="2"/>
      <c r="J29" s="18"/>
      <c r="K29" s="16"/>
      <c r="L29" s="21"/>
      <c r="M29" s="7"/>
      <c r="N29" s="11"/>
    </row>
    <row r="30" spans="1:14" ht="21.75" customHeight="1" x14ac:dyDescent="0.2">
      <c r="A30" s="2"/>
      <c r="B30" s="2"/>
      <c r="D30" s="73" t="s">
        <v>7</v>
      </c>
      <c r="E30" s="73" t="s">
        <v>8</v>
      </c>
      <c r="F30" s="73" t="s">
        <v>9</v>
      </c>
      <c r="G30" s="73" t="s">
        <v>10</v>
      </c>
      <c r="H30" s="71" t="s">
        <v>11</v>
      </c>
      <c r="I30" s="2"/>
      <c r="J30" s="18"/>
      <c r="K30" s="16"/>
      <c r="L30" s="21"/>
      <c r="M30" s="7"/>
      <c r="N30" s="11"/>
    </row>
    <row r="31" spans="1:14" ht="31.5" customHeight="1" x14ac:dyDescent="0.25">
      <c r="A31" s="2" t="s">
        <v>80</v>
      </c>
      <c r="B31" s="2" t="s">
        <v>29</v>
      </c>
      <c r="D31" s="68"/>
      <c r="E31" s="68"/>
      <c r="F31" s="68"/>
      <c r="G31" s="68"/>
      <c r="H31" s="68"/>
      <c r="I31" s="26" t="str">
        <f>IF(L31=0,"geen antwoord aangekruist", IF(L31&gt;1, "meer dan 1 antwoord aangekruist",""))</f>
        <v>geen antwoord aangekruist</v>
      </c>
      <c r="J31" s="18"/>
      <c r="K31" s="16">
        <f>IF(F31="X",1, IF(G31="X",1,IF(H31="X",1, 0)))</f>
        <v>0</v>
      </c>
      <c r="L31" s="29">
        <f>COUNTA(D31:H31)</f>
        <v>0</v>
      </c>
      <c r="M31" s="33">
        <f>IF(L31=1, 1, 0)</f>
        <v>0</v>
      </c>
      <c r="N31" s="11"/>
    </row>
    <row r="32" spans="1:14" ht="21.75" customHeight="1" x14ac:dyDescent="0.15">
      <c r="D32" s="70"/>
      <c r="E32" s="70"/>
      <c r="F32" s="70"/>
      <c r="G32" s="70"/>
      <c r="H32" s="74"/>
      <c r="J32" s="19"/>
      <c r="K32" s="16"/>
      <c r="L32" s="21"/>
      <c r="M32" s="7"/>
      <c r="N32" s="11"/>
    </row>
    <row r="33" spans="1:14" ht="21.75" customHeight="1" x14ac:dyDescent="0.2">
      <c r="A33" s="22" t="s">
        <v>39</v>
      </c>
      <c r="D33" s="71" t="s">
        <v>1</v>
      </c>
      <c r="E33" s="71" t="s">
        <v>0</v>
      </c>
      <c r="F33" s="70"/>
      <c r="G33" s="70"/>
      <c r="H33" s="70"/>
      <c r="I33"/>
      <c r="J33" s="18"/>
      <c r="K33" s="16"/>
      <c r="L33" s="21"/>
      <c r="M33" s="7"/>
      <c r="N33" s="11"/>
    </row>
    <row r="34" spans="1:14" ht="21.75" customHeight="1" x14ac:dyDescent="0.25">
      <c r="A34" s="2" t="s">
        <v>83</v>
      </c>
      <c r="B34" s="2" t="s">
        <v>35</v>
      </c>
      <c r="D34" s="68"/>
      <c r="E34" s="68"/>
      <c r="F34" s="70"/>
      <c r="G34" s="70"/>
      <c r="H34" s="70"/>
      <c r="I34" s="26" t="str">
        <f>IF(L34=0,"geen antwoord aangekruist", IF(L34&gt;1, "meer dan 1 antwoord aangekruist",""))</f>
        <v>geen antwoord aangekruist</v>
      </c>
      <c r="J34" s="18"/>
      <c r="K34" s="16">
        <f>IF(E34="X",1,0)</f>
        <v>0</v>
      </c>
      <c r="L34" s="29">
        <f>COUNTA(D34:E34)</f>
        <v>0</v>
      </c>
      <c r="M34" s="33">
        <f>IF(L34=1, 1, 0)</f>
        <v>0</v>
      </c>
      <c r="N34" s="11"/>
    </row>
    <row r="35" spans="1:14" ht="21.75" customHeight="1" x14ac:dyDescent="0.25">
      <c r="A35" s="2" t="s">
        <v>84</v>
      </c>
      <c r="B35" s="2" t="s">
        <v>36</v>
      </c>
      <c r="D35" s="68"/>
      <c r="E35" s="68"/>
      <c r="F35" s="70"/>
      <c r="G35" s="70"/>
      <c r="H35" s="70"/>
      <c r="I35" s="26" t="str">
        <f>IF(L35=0,"geen antwoord aangekruist", IF(L35&gt;1, "meer dan 1 antwoord aangekruist",""))</f>
        <v>geen antwoord aangekruist</v>
      </c>
      <c r="J35" s="18"/>
      <c r="K35" s="16">
        <f>IF(E35="X",1,0)</f>
        <v>0</v>
      </c>
      <c r="L35" s="29">
        <f>COUNTA(D35:E35)</f>
        <v>0</v>
      </c>
      <c r="M35" s="33">
        <f>IF(L35=1, 1, 0)</f>
        <v>0</v>
      </c>
      <c r="N35" s="11"/>
    </row>
    <row r="36" spans="1:14" ht="21.75" customHeight="1" x14ac:dyDescent="0.25">
      <c r="A36" s="2" t="s">
        <v>85</v>
      </c>
      <c r="B36" s="2" t="s">
        <v>37</v>
      </c>
      <c r="D36" s="68"/>
      <c r="E36" s="68"/>
      <c r="F36" s="70"/>
      <c r="G36" s="70"/>
      <c r="H36" s="70"/>
      <c r="I36" s="26" t="str">
        <f>IF(L36=0,"geen antwoord aangekruist", IF(L36&gt;1, "meer dan 1 antwoord aangekruist",""))</f>
        <v>geen antwoord aangekruist</v>
      </c>
      <c r="J36" s="18"/>
      <c r="K36" s="16">
        <f>IF(E36="X",1,0)</f>
        <v>0</v>
      </c>
      <c r="L36" s="29">
        <f>COUNTA(D36:E36)</f>
        <v>0</v>
      </c>
      <c r="M36" s="33">
        <f>IF(L36=1, 1, 0)</f>
        <v>0</v>
      </c>
      <c r="N36" s="11"/>
    </row>
    <row r="37" spans="1:14" ht="21.75" customHeight="1" x14ac:dyDescent="0.25">
      <c r="A37" s="2" t="s">
        <v>86</v>
      </c>
      <c r="B37" s="2" t="s">
        <v>46</v>
      </c>
      <c r="D37" s="68"/>
      <c r="E37" s="68"/>
      <c r="F37" s="70"/>
      <c r="G37" s="70"/>
      <c r="H37" s="70"/>
      <c r="I37" s="26" t="str">
        <f>IF(L37=0,"geen antwoord aangekruist", IF(L37&gt;1, "meer dan 1 antwoord aangekruist",""))</f>
        <v>geen antwoord aangekruist</v>
      </c>
      <c r="J37" s="18"/>
      <c r="K37" s="16">
        <f>IF(D37="X",1,0)</f>
        <v>0</v>
      </c>
      <c r="L37" s="29">
        <f>COUNTA(D37:E37)</f>
        <v>0</v>
      </c>
      <c r="M37" s="33">
        <f>IF(L37=1, 1, 0)</f>
        <v>0</v>
      </c>
      <c r="N37" s="11"/>
    </row>
    <row r="38" spans="1:14" ht="21.75" customHeight="1" x14ac:dyDescent="0.25">
      <c r="A38" s="2" t="s">
        <v>87</v>
      </c>
      <c r="B38" s="2" t="s">
        <v>47</v>
      </c>
      <c r="D38" s="68"/>
      <c r="E38" s="68"/>
      <c r="F38" s="70"/>
      <c r="G38" s="70"/>
      <c r="H38" s="70"/>
      <c r="I38" s="26" t="str">
        <f>IF(L38=0,"geen antwoord aangekruist", IF(L38&gt;1, "meer dan 1 antwoord aangekruist",""))</f>
        <v>geen antwoord aangekruist</v>
      </c>
      <c r="J38" s="18"/>
      <c r="K38" s="16">
        <f>IF(D38="X",1,0)</f>
        <v>0</v>
      </c>
      <c r="L38" s="29">
        <f>COUNTA(D38:E38)</f>
        <v>0</v>
      </c>
      <c r="M38" s="33">
        <f>IF(L38=1, 1, 0)</f>
        <v>0</v>
      </c>
      <c r="N38" s="11"/>
    </row>
    <row r="39" spans="1:14" ht="21.75" customHeight="1" x14ac:dyDescent="0.25">
      <c r="B39" s="2"/>
      <c r="D39" s="72"/>
      <c r="E39" s="72"/>
      <c r="F39" s="70"/>
      <c r="G39" s="70"/>
      <c r="H39" s="70"/>
      <c r="I39" s="26"/>
      <c r="J39" s="18"/>
      <c r="K39" s="16"/>
      <c r="L39" s="21"/>
      <c r="M39" s="7"/>
      <c r="N39" s="11"/>
    </row>
    <row r="40" spans="1:14" ht="21.75" customHeight="1" x14ac:dyDescent="0.25">
      <c r="A40" s="22" t="s">
        <v>41</v>
      </c>
      <c r="B40" s="2"/>
      <c r="D40" s="71" t="s">
        <v>1</v>
      </c>
      <c r="E40" s="71" t="s">
        <v>0</v>
      </c>
      <c r="F40" s="70"/>
      <c r="G40" s="70"/>
      <c r="H40" s="70"/>
      <c r="I40" s="26"/>
      <c r="J40" s="24"/>
      <c r="K40" s="16"/>
      <c r="L40" s="16"/>
      <c r="M40" s="7"/>
      <c r="N40" s="11"/>
    </row>
    <row r="41" spans="1:14" ht="21.75" customHeight="1" x14ac:dyDescent="0.25">
      <c r="A41" s="2" t="s">
        <v>88</v>
      </c>
      <c r="B41" s="2" t="s">
        <v>42</v>
      </c>
      <c r="D41" s="68"/>
      <c r="E41" s="68"/>
      <c r="F41" s="70"/>
      <c r="G41" s="70"/>
      <c r="H41" s="70"/>
      <c r="I41" s="26" t="str">
        <f>IF(L41=0,"geen antwoord aangekruist", IF(L41&gt;1, "meer dan 1 antwoord aangekruist",""))</f>
        <v>geen antwoord aangekruist</v>
      </c>
      <c r="J41" s="18"/>
      <c r="K41" s="16">
        <f>IF(D41="X",1,0)</f>
        <v>0</v>
      </c>
      <c r="L41" s="29">
        <f>COUNTA(D41:E41)</f>
        <v>0</v>
      </c>
      <c r="M41" s="33">
        <f>IF(L41=1, 1, 0)</f>
        <v>0</v>
      </c>
      <c r="N41" s="11"/>
    </row>
    <row r="42" spans="1:14" ht="21.75" customHeight="1" x14ac:dyDescent="0.25">
      <c r="A42" s="2" t="s">
        <v>89</v>
      </c>
      <c r="B42" s="2" t="s">
        <v>43</v>
      </c>
      <c r="D42" s="68"/>
      <c r="E42" s="68"/>
      <c r="F42" s="70"/>
      <c r="G42" s="70"/>
      <c r="H42" s="70"/>
      <c r="I42" s="26" t="str">
        <f>IF(L42=0,"geen antwoord aangekruist", IF(L42&gt;1, "meer dan 1 antwoord aangekruist",""))</f>
        <v>geen antwoord aangekruist</v>
      </c>
      <c r="J42" s="18"/>
      <c r="K42" s="16">
        <f>IF(D42="X",1,0)</f>
        <v>0</v>
      </c>
      <c r="L42" s="29">
        <f>COUNTA(D42:E42)</f>
        <v>0</v>
      </c>
      <c r="M42" s="33">
        <f>IF(L42=1, 1, 0)</f>
        <v>0</v>
      </c>
      <c r="N42" s="11"/>
    </row>
    <row r="43" spans="1:14" ht="21.75" customHeight="1" x14ac:dyDescent="0.25">
      <c r="A43" s="2" t="s">
        <v>90</v>
      </c>
      <c r="B43" s="2" t="s">
        <v>44</v>
      </c>
      <c r="D43" s="68"/>
      <c r="E43" s="68"/>
      <c r="F43" s="70"/>
      <c r="G43" s="70"/>
      <c r="H43" s="70"/>
      <c r="I43" s="26" t="str">
        <f>IF(L43=0,"geen antwoord aangekruist", IF(L43&gt;1, "meer dan 1 antwoord aangekruist",""))</f>
        <v>geen antwoord aangekruist</v>
      </c>
      <c r="J43" s="18"/>
      <c r="K43" s="16">
        <f>IF(D43="X",1,0)</f>
        <v>0</v>
      </c>
      <c r="L43" s="29">
        <f>COUNTA(D43:E43)</f>
        <v>0</v>
      </c>
      <c r="M43" s="33">
        <f>IF(L43=1, 1, 0)</f>
        <v>0</v>
      </c>
      <c r="N43" s="11"/>
    </row>
    <row r="44" spans="1:14" ht="21.75" customHeight="1" thickBot="1" x14ac:dyDescent="0.3">
      <c r="A44" s="2" t="s">
        <v>91</v>
      </c>
      <c r="B44" s="2" t="s">
        <v>45</v>
      </c>
      <c r="D44" s="68"/>
      <c r="E44" s="68"/>
      <c r="F44" s="70"/>
      <c r="G44" s="70"/>
      <c r="H44" s="70"/>
      <c r="I44" s="26" t="str">
        <f>IF(L44=0,"geen antwoord aangekruist", IF(L44&gt;1, "meer dan 1 antwoord aangekruist",""))</f>
        <v>geen antwoord aangekruist</v>
      </c>
      <c r="J44" s="18"/>
      <c r="K44" s="16">
        <f>IF(D44="X",1,0)</f>
        <v>0</v>
      </c>
      <c r="L44" s="29">
        <f>COUNTA(D44:E44)</f>
        <v>0</v>
      </c>
      <c r="M44" s="33">
        <f>IF(L44=1, 1, 0)</f>
        <v>0</v>
      </c>
      <c r="N44" s="11"/>
    </row>
    <row r="45" spans="1:14" ht="21.75" customHeight="1" thickBot="1" x14ac:dyDescent="0.25">
      <c r="A45" s="22"/>
      <c r="J45" s="18"/>
      <c r="K45" s="16"/>
      <c r="L45" s="39" t="s">
        <v>51</v>
      </c>
      <c r="M45" s="8">
        <f>SUM(M6:M44)</f>
        <v>1</v>
      </c>
      <c r="N45" s="11"/>
    </row>
    <row r="46" spans="1:14" ht="21.75" customHeight="1" thickBot="1" x14ac:dyDescent="0.3">
      <c r="D46" s="7"/>
      <c r="E46" s="7"/>
      <c r="F46" s="17"/>
      <c r="G46" s="10"/>
      <c r="H46" s="45" t="s">
        <v>49</v>
      </c>
      <c r="I46" s="58"/>
      <c r="J46" s="7"/>
      <c r="K46" s="16"/>
      <c r="L46" s="39" t="s">
        <v>56</v>
      </c>
      <c r="M46" s="34" t="str">
        <f>IF(M45=25, "geldig", "ongeldig")</f>
        <v>ongeldig</v>
      </c>
      <c r="N46" s="11"/>
    </row>
    <row r="47" spans="1:14" ht="21.75" customHeight="1" thickBot="1" x14ac:dyDescent="0.2">
      <c r="D47" s="7"/>
      <c r="E47" s="7"/>
      <c r="F47" s="18"/>
      <c r="G47" s="7"/>
      <c r="H47" s="52"/>
      <c r="I47" s="59"/>
      <c r="J47" s="7"/>
      <c r="K47" s="16"/>
      <c r="L47" s="21"/>
      <c r="M47" s="7"/>
      <c r="N47" s="11"/>
    </row>
    <row r="48" spans="1:14" ht="21.75" customHeight="1" thickBot="1" x14ac:dyDescent="0.3">
      <c r="D48" s="7"/>
      <c r="E48" s="7"/>
      <c r="F48" s="18"/>
      <c r="G48" s="7"/>
      <c r="H48" s="50" t="s">
        <v>62</v>
      </c>
      <c r="I48" s="60" t="str">
        <f>IF(M46="ongeldig",M46,IF(K49=0,M48,IF(K50+K51&gt;0,M50,M49)))</f>
        <v>ongeldig</v>
      </c>
      <c r="J48" s="7"/>
      <c r="K48" s="8" t="str">
        <f>IF(I48=M46, M46, IF(I48=M50, L50, IF(I48=M49, L49, L48)))</f>
        <v>ongeldig</v>
      </c>
      <c r="L48" s="42">
        <v>0</v>
      </c>
      <c r="M48" s="7" t="s">
        <v>65</v>
      </c>
      <c r="N48" s="11"/>
    </row>
    <row r="49" spans="1:14" ht="21.75" customHeight="1" x14ac:dyDescent="0.2">
      <c r="D49" s="7"/>
      <c r="E49" s="7"/>
      <c r="F49" s="18"/>
      <c r="G49" s="7"/>
      <c r="H49" s="49" t="s">
        <v>15</v>
      </c>
      <c r="I49" s="61" t="str">
        <f>IF(M45=25,K6+K34+K35+K36,M46)</f>
        <v>ongeldig</v>
      </c>
      <c r="J49" s="7"/>
      <c r="K49" s="23" t="str">
        <f>IF(I49&lt;2,0,IF(I49=M46,M46,1))</f>
        <v>ongeldig</v>
      </c>
      <c r="L49" s="39">
        <v>0</v>
      </c>
      <c r="M49" s="7" t="s">
        <v>58</v>
      </c>
      <c r="N49" s="11"/>
    </row>
    <row r="50" spans="1:14" ht="21.75" customHeight="1" x14ac:dyDescent="0.2">
      <c r="D50" s="7"/>
      <c r="E50" s="7"/>
      <c r="F50" s="18"/>
      <c r="G50" s="7"/>
      <c r="H50" s="49" t="s">
        <v>16</v>
      </c>
      <c r="I50" s="61" t="str">
        <f>IF(M45=25,K37+K38,M46)</f>
        <v>ongeldig</v>
      </c>
      <c r="J50" s="7"/>
      <c r="K50" s="23" t="str">
        <f>IF(I50=0,0,IF(I50=M46,M46,1))</f>
        <v>ongeldig</v>
      </c>
      <c r="L50" s="39">
        <v>1</v>
      </c>
      <c r="M50" s="7" t="s">
        <v>59</v>
      </c>
      <c r="N50" s="11"/>
    </row>
    <row r="51" spans="1:14" ht="21.75" customHeight="1" x14ac:dyDescent="0.2">
      <c r="D51" s="7"/>
      <c r="E51" s="7"/>
      <c r="F51" s="18"/>
      <c r="G51" s="7"/>
      <c r="H51" s="44" t="s">
        <v>17</v>
      </c>
      <c r="I51" s="61" t="str">
        <f>IF(M45=25,SUM(K41:K44),M46)</f>
        <v>ongeldig</v>
      </c>
      <c r="J51" s="7"/>
      <c r="K51" s="23" t="str">
        <f>IF(I51=0,0,IF(I51=M46,M46,1))</f>
        <v>ongeldig</v>
      </c>
      <c r="L51" s="39"/>
      <c r="M51" s="7"/>
      <c r="N51" s="11"/>
    </row>
    <row r="52" spans="1:14" ht="21.75" customHeight="1" thickBot="1" x14ac:dyDescent="0.3">
      <c r="D52" s="12"/>
      <c r="E52" s="7"/>
      <c r="F52" s="18"/>
      <c r="G52" s="7"/>
      <c r="H52" s="51"/>
      <c r="I52" s="62"/>
      <c r="J52" s="7"/>
      <c r="K52" s="16"/>
      <c r="L52" s="21"/>
      <c r="M52" s="7"/>
      <c r="N52" s="11"/>
    </row>
    <row r="53" spans="1:14" ht="21.75" customHeight="1" thickBot="1" x14ac:dyDescent="0.3">
      <c r="D53" s="7"/>
      <c r="E53" s="7"/>
      <c r="F53" s="18"/>
      <c r="G53" s="7"/>
      <c r="H53" s="50" t="s">
        <v>63</v>
      </c>
      <c r="I53" s="60" t="str">
        <f>IF(M46="ongeldig", M46, IF(K54=0,M53,IF(K55+K56&gt;0,M55,M54)))</f>
        <v>ongeldig</v>
      </c>
      <c r="J53" s="7"/>
      <c r="K53" s="8" t="str">
        <f>IF(I53=M46,M46,IF(I53=M53,L53,IF(I53=M54,L54,L55)))</f>
        <v>ongeldig</v>
      </c>
      <c r="L53" s="42">
        <v>0</v>
      </c>
      <c r="M53" s="7" t="s">
        <v>65</v>
      </c>
      <c r="N53" s="11"/>
    </row>
    <row r="54" spans="1:14" ht="21.75" customHeight="1" x14ac:dyDescent="0.2">
      <c r="D54" s="7"/>
      <c r="E54" s="7"/>
      <c r="F54" s="18"/>
      <c r="G54" s="7"/>
      <c r="H54" s="44" t="s">
        <v>14</v>
      </c>
      <c r="I54" s="61" t="str">
        <f>IF(M45=25,K10+K11+K12+K13+K14+K15+K17, M46)</f>
        <v>ongeldig</v>
      </c>
      <c r="J54" s="7"/>
      <c r="K54" s="23" t="str">
        <f>IF(I54=0,0,IF(I54=M46, M46,1))</f>
        <v>ongeldig</v>
      </c>
      <c r="L54" s="42">
        <v>1</v>
      </c>
      <c r="M54" s="7" t="s">
        <v>58</v>
      </c>
      <c r="N54" s="11"/>
    </row>
    <row r="55" spans="1:14" ht="21.75" customHeight="1" x14ac:dyDescent="0.2">
      <c r="D55" s="7"/>
      <c r="E55" s="7"/>
      <c r="F55" s="18"/>
      <c r="G55" s="7"/>
      <c r="H55" s="49" t="s">
        <v>12</v>
      </c>
      <c r="I55" s="61" t="str">
        <f>IF(M45=25,K9+K16+K18, M46)</f>
        <v>ongeldig</v>
      </c>
      <c r="J55" s="7"/>
      <c r="K55" s="23" t="str">
        <f>IF(I55&lt;3,0,IF(I55=M46, M46,1))</f>
        <v>ongeldig</v>
      </c>
      <c r="L55" s="42">
        <v>2</v>
      </c>
      <c r="M55" s="7" t="s">
        <v>59</v>
      </c>
      <c r="N55" s="11"/>
    </row>
    <row r="56" spans="1:14" ht="21.75" customHeight="1" x14ac:dyDescent="0.2">
      <c r="D56" s="7"/>
      <c r="E56" s="7"/>
      <c r="F56" s="18"/>
      <c r="G56" s="7"/>
      <c r="H56" s="49" t="s">
        <v>13</v>
      </c>
      <c r="I56" s="61" t="str">
        <f>IF(M45=25,K24+K25+K28+K31, M46)</f>
        <v>ongeldig</v>
      </c>
      <c r="J56" s="7"/>
      <c r="K56" s="23" t="str">
        <f>IF(I56&lt;2,0,IF(I56=M46, M46,1))</f>
        <v>ongeldig</v>
      </c>
      <c r="L56" s="30"/>
      <c r="M56" s="27" t="s">
        <v>52</v>
      </c>
      <c r="N56" s="11"/>
    </row>
    <row r="57" spans="1:14" ht="21.75" customHeight="1" x14ac:dyDescent="0.2">
      <c r="D57" s="7"/>
      <c r="E57" s="7"/>
      <c r="F57" s="18"/>
      <c r="G57" s="7"/>
      <c r="H57" s="49"/>
      <c r="I57" s="63"/>
      <c r="J57" s="7"/>
      <c r="K57" s="16"/>
      <c r="L57" s="30"/>
      <c r="M57" s="35" t="s">
        <v>53</v>
      </c>
      <c r="N57" s="41">
        <v>3</v>
      </c>
    </row>
    <row r="58" spans="1:14" ht="21.75" customHeight="1" thickBot="1" x14ac:dyDescent="0.3">
      <c r="D58" s="9"/>
      <c r="E58" s="7"/>
      <c r="F58" s="18"/>
      <c r="G58" s="7"/>
      <c r="H58" s="51"/>
      <c r="I58" s="62"/>
      <c r="J58" s="7"/>
      <c r="K58" s="16"/>
      <c r="L58" s="21"/>
      <c r="M58" s="36" t="s">
        <v>66</v>
      </c>
      <c r="N58" s="41">
        <v>2</v>
      </c>
    </row>
    <row r="59" spans="1:14" ht="21.75" customHeight="1" thickBot="1" x14ac:dyDescent="0.3">
      <c r="D59" s="7"/>
      <c r="E59" s="7"/>
      <c r="F59" s="18"/>
      <c r="G59" s="7"/>
      <c r="H59" s="46" t="s">
        <v>64</v>
      </c>
      <c r="I59" s="64" t="str">
        <f>IF(M46="ongeldig", M46,IF(K59=3,M57,IF(K59=2,M58, IF(K59=1,M59,M60))))</f>
        <v>ongeldig</v>
      </c>
      <c r="J59" s="7"/>
      <c r="K59" s="56" t="str">
        <f>IF(M46="ongeldig", M46,K48+K53)</f>
        <v>ongeldig</v>
      </c>
      <c r="L59" s="21" t="s">
        <v>60</v>
      </c>
      <c r="M59" s="37" t="s">
        <v>54</v>
      </c>
      <c r="N59" s="41">
        <v>1</v>
      </c>
    </row>
    <row r="60" spans="1:14" ht="21.75" customHeight="1" thickBot="1" x14ac:dyDescent="0.3">
      <c r="D60" s="7"/>
      <c r="E60" s="7"/>
      <c r="F60" s="18"/>
      <c r="G60" s="7"/>
      <c r="H60" s="50"/>
      <c r="I60" s="65"/>
      <c r="J60" s="7"/>
      <c r="K60" s="40"/>
      <c r="L60" s="21"/>
      <c r="M60" s="38" t="s">
        <v>55</v>
      </c>
      <c r="N60" s="41">
        <v>0</v>
      </c>
    </row>
    <row r="61" spans="1:14" ht="80" customHeight="1" thickBot="1" x14ac:dyDescent="0.3">
      <c r="D61" s="25"/>
      <c r="E61" s="25"/>
      <c r="F61" s="53"/>
      <c r="G61" s="54"/>
      <c r="H61" s="55" t="s">
        <v>57</v>
      </c>
      <c r="I61" s="66" t="str">
        <f>IF(M46="ongeldig", M46, IF(K61=1,M61, ""))</f>
        <v>ongeldig</v>
      </c>
      <c r="J61" s="7"/>
      <c r="K61" s="47">
        <f>IF(K53=0, 0, IF(K62&gt;0,1, 0))</f>
        <v>1</v>
      </c>
      <c r="L61" s="31" t="s">
        <v>50</v>
      </c>
      <c r="M61" s="25" t="s">
        <v>61</v>
      </c>
      <c r="N61" s="11"/>
    </row>
    <row r="62" spans="1:14" s="7" customFormat="1" ht="21.75" customHeight="1" thickBot="1" x14ac:dyDescent="0.25">
      <c r="A62" s="48"/>
      <c r="B62" s="6"/>
      <c r="H62" s="49"/>
      <c r="I62" s="43"/>
      <c r="J62" s="20"/>
      <c r="K62" s="8" t="str">
        <f>IF(M45=25, K21, M46)</f>
        <v>ongeldig</v>
      </c>
      <c r="L62" s="32"/>
      <c r="M62" s="13"/>
      <c r="N62" s="14"/>
    </row>
  </sheetData>
  <sheetProtection password="D194" sheet="1" objects="1" scenarios="1" selectLockedCells="1"/>
  <mergeCells count="1">
    <mergeCell ref="D3:H3"/>
  </mergeCells>
  <phoneticPr fontId="4" type="noConversion"/>
  <conditionalFormatting sqref="I49:I51 I54:I56">
    <cfRule type="expression" dxfId="26" priority="1" stopIfTrue="1">
      <formula>K49=1</formula>
    </cfRule>
    <cfRule type="expression" dxfId="25" priority="2" stopIfTrue="1">
      <formula>K49=0</formula>
    </cfRule>
  </conditionalFormatting>
  <conditionalFormatting sqref="I59">
    <cfRule type="expression" dxfId="24" priority="3" stopIfTrue="1">
      <formula>K59=3</formula>
    </cfRule>
    <cfRule type="expression" dxfId="23" priority="4" stopIfTrue="1">
      <formula>K59=1</formula>
    </cfRule>
    <cfRule type="expression" dxfId="22" priority="5" stopIfTrue="1">
      <formula>K59=0</formula>
    </cfRule>
  </conditionalFormatting>
  <conditionalFormatting sqref="K48">
    <cfRule type="expression" dxfId="21" priority="6" stopIfTrue="1">
      <formula>I48=M50</formula>
    </cfRule>
    <cfRule type="expression" dxfId="20" priority="7" stopIfTrue="1">
      <formula>I48=M49</formula>
    </cfRule>
    <cfRule type="expression" dxfId="19" priority="8" stopIfTrue="1">
      <formula>I48=M48</formula>
    </cfRule>
  </conditionalFormatting>
  <conditionalFormatting sqref="K60">
    <cfRule type="cellIs" dxfId="18" priority="9" stopIfTrue="1" operator="equal">
      <formula>4</formula>
    </cfRule>
    <cfRule type="cellIs" dxfId="17" priority="10" stopIfTrue="1" operator="equal">
      <formula>1</formula>
    </cfRule>
    <cfRule type="cellIs" dxfId="16" priority="11" stopIfTrue="1" operator="between">
      <formula>2</formula>
      <formula>3</formula>
    </cfRule>
  </conditionalFormatting>
  <conditionalFormatting sqref="M45">
    <cfRule type="cellIs" dxfId="15" priority="12" stopIfTrue="1" operator="equal">
      <formula>25</formula>
    </cfRule>
    <cfRule type="cellIs" dxfId="14" priority="13" stopIfTrue="1" operator="notEqual">
      <formula>25</formula>
    </cfRule>
  </conditionalFormatting>
  <conditionalFormatting sqref="K53">
    <cfRule type="cellIs" dxfId="13" priority="14" stopIfTrue="1" operator="equal">
      <formula>0</formula>
    </cfRule>
    <cfRule type="cellIs" dxfId="12" priority="15" stopIfTrue="1" operator="equal">
      <formula>1</formula>
    </cfRule>
    <cfRule type="cellIs" dxfId="11" priority="16" stopIfTrue="1" operator="equal">
      <formula>2</formula>
    </cfRule>
  </conditionalFormatting>
  <conditionalFormatting sqref="K59">
    <cfRule type="cellIs" dxfId="10" priority="17" stopIfTrue="1" operator="equal">
      <formula>3</formula>
    </cfRule>
    <cfRule type="cellIs" dxfId="9" priority="18" stopIfTrue="1" operator="equal">
      <formula>1</formula>
    </cfRule>
    <cfRule type="cellIs" dxfId="8" priority="19" stopIfTrue="1" operator="equal">
      <formula>0</formula>
    </cfRule>
  </conditionalFormatting>
  <conditionalFormatting sqref="D6">
    <cfRule type="cellIs" dxfId="7" priority="20" stopIfTrue="1" operator="greaterThan">
      <formula>40</formula>
    </cfRule>
    <cfRule type="cellIs" dxfId="6" priority="21" stopIfTrue="1" operator="between">
      <formula>0</formula>
      <formula>40</formula>
    </cfRule>
  </conditionalFormatting>
  <conditionalFormatting sqref="D9:D15 E16 D17:D18 D24:E25 D28:E28 D31:E31 D34:D36 E37:E38 E41:E44">
    <cfRule type="cellIs" dxfId="5" priority="22" stopIfTrue="1" operator="equal">
      <formula>"x"</formula>
    </cfRule>
    <cfRule type="cellIs" dxfId="4" priority="23" stopIfTrue="1" operator="equal">
      <formula>"X"</formula>
    </cfRule>
  </conditionalFormatting>
  <conditionalFormatting sqref="F28:H28 D16 E17:E18 D41:D44 F31:H31 E9:E15 E34:E36 D37:D38 H24:H25 G25 F24:F25">
    <cfRule type="cellIs" dxfId="3" priority="24" stopIfTrue="1" operator="equal">
      <formula>"x"</formula>
    </cfRule>
    <cfRule type="cellIs" dxfId="2" priority="25" stopIfTrue="1" operator="equal">
      <formula>"X"</formula>
    </cfRule>
  </conditionalFormatting>
  <conditionalFormatting sqref="D21">
    <cfRule type="cellIs" dxfId="1" priority="26" stopIfTrue="1" operator="between">
      <formula>1</formula>
      <formula>3</formula>
    </cfRule>
    <cfRule type="cellIs" dxfId="0" priority="27" stopIfTrue="1" operator="equal">
      <formula>0</formula>
    </cfRule>
  </conditionalFormatting>
  <pageMargins left="0.75" right="0.75" top="1" bottom="1" header="0.5" footer="0.5"/>
  <pageSetup scale="40" orientation="portrait"/>
  <headerFooter alignWithMargins="0">
    <oddFooter>&amp;LExcel-Tool Diagnostische Regel Werkdruk/stress in de Bouw&amp;Roktober 2014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H110" sqref="H110"/>
    </sheetView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pageSetup paperSize="9"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M20" sqref="M20"/>
    </sheetView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8" workbookViewId="0">
      <selection activeCell="G53" sqref="G53"/>
    </sheetView>
  </sheetViews>
  <sheetFormatPr baseColWidth="10" defaultColWidth="8.83203125" defaultRowHeight="13" x14ac:dyDescent="0.1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Tool</vt:lpstr>
      <vt:lpstr>Achtergrond Tool</vt:lpstr>
      <vt:lpstr>Beslisschema gesprek ba</vt:lpstr>
      <vt:lpstr>Verdiepende vragen ba</vt:lpstr>
      <vt:lpstr>Tool!Afdrukbereik</vt:lpstr>
    </vt:vector>
  </TitlesOfParts>
  <Company>SKB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Jacco Hommema</dc:creator>
  <cp:lastModifiedBy>Fred Boots</cp:lastModifiedBy>
  <cp:lastPrinted>2014-10-28T17:24:27Z</cp:lastPrinted>
  <dcterms:created xsi:type="dcterms:W3CDTF">2014-05-22T00:58:30Z</dcterms:created>
  <dcterms:modified xsi:type="dcterms:W3CDTF">2018-07-12T15:13:11Z</dcterms:modified>
</cp:coreProperties>
</file>